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240" windowHeight="6720"/>
  </bookViews>
  <sheets>
    <sheet name="QUY III" sheetId="3" r:id="rId1"/>
  </sheets>
  <calcPr calcId="144525"/>
</workbook>
</file>

<file path=xl/calcChain.xml><?xml version="1.0" encoding="utf-8"?>
<calcChain xmlns="http://schemas.openxmlformats.org/spreadsheetml/2006/main">
  <c r="D25" i="3" l="1"/>
  <c r="E25" i="3"/>
  <c r="C25" i="3"/>
  <c r="D16" i="3"/>
  <c r="D21" i="3"/>
  <c r="E21" i="3"/>
  <c r="C21" i="3"/>
  <c r="D20" i="3"/>
  <c r="E20" i="3"/>
  <c r="C20" i="3"/>
  <c r="F16" i="3"/>
  <c r="C16" i="3" l="1"/>
  <c r="D18" i="3"/>
  <c r="D19" i="3"/>
  <c r="E19" i="3" s="1"/>
  <c r="D22" i="3"/>
  <c r="E22" i="3" s="1"/>
  <c r="D14" i="3"/>
  <c r="E14" i="3" s="1"/>
  <c r="D13" i="3"/>
  <c r="E13" i="3" s="1"/>
  <c r="C22" i="3"/>
  <c r="C19" i="3"/>
  <c r="C18" i="3"/>
  <c r="C14" i="3"/>
  <c r="C13" i="3"/>
  <c r="E16" i="3" l="1"/>
  <c r="C15" i="3"/>
  <c r="D15" i="3"/>
  <c r="G15" i="3"/>
  <c r="F15" i="3"/>
  <c r="G12" i="3"/>
  <c r="F12" i="3"/>
  <c r="G11" i="3"/>
  <c r="F11" i="3"/>
  <c r="E15" i="3" l="1"/>
  <c r="D12" i="3"/>
  <c r="C12" i="3"/>
  <c r="D11" i="3"/>
  <c r="C11" i="3"/>
  <c r="E11" i="3" l="1"/>
  <c r="E12" i="3"/>
</calcChain>
</file>

<file path=xl/sharedStrings.xml><?xml version="1.0" encoding="utf-8"?>
<sst xmlns="http://schemas.openxmlformats.org/spreadsheetml/2006/main" count="52" uniqueCount="40">
  <si>
    <t>Biểu số 3 - Ban hành kèm theo Thông tư số 61/2017/TT-BTC ngày 15 tháng 6 năm 2017 của Bộ tài chính</t>
  </si>
  <si>
    <t>Chương : 181</t>
  </si>
  <si>
    <t>Số TT</t>
  </si>
  <si>
    <t>Nội dung</t>
  </si>
  <si>
    <t>So sánh(%)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</si>
  <si>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</si>
  <si>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</si>
  <si>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</si>
  <si>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</si>
  <si>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</si>
  <si>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</si>
  <si>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</si>
  <si>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</si>
  <si>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</si>
  <si>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</si>
  <si>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</si>
  <si>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</si>
  <si>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</si>
  <si>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</si>
  <si>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</si>
  <si>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</si>
  <si>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</si>
  <si>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</si>
  <si>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</si>
  <si>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(đề tài cấp cơ sở)</t>
  </si>
  <si>
    <t>Nhiệm vụ khoa học công nghệ cấp cơ sở khác</t>
  </si>
  <si>
    <t>Dự toán năm 2018</t>
  </si>
  <si>
    <t>Kinh phí thường xuyên</t>
  </si>
  <si>
    <t xml:space="preserve">Nhiệm vụ khoa học công nghệ cấp bộ </t>
  </si>
  <si>
    <t>VPB</t>
  </si>
  <si>
    <t>HBI</t>
  </si>
  <si>
    <t>VITEC</t>
  </si>
  <si>
    <t>Đơn vị: Ban quản lý Khu Công nghệ cao Hoà Lạc</t>
  </si>
  <si>
    <t>2.3</t>
  </si>
  <si>
    <t>2.4</t>
  </si>
  <si>
    <t>So sánh với dự toán
(%)</t>
  </si>
  <si>
    <t>ĐÁNH GIÁ THỰC HIỆN DỰ TOÁN THU - CHI NGÂN SÁCH QUÝ III NĂM 2018</t>
  </si>
  <si>
    <t>Thực hiện quý 3/2018</t>
  </si>
  <si>
    <t>Nhiệm vụ khoa học công nghệ cấp cơ sở (chi hoạt động đoàn ra)</t>
  </si>
  <si>
    <t>Nhiệm vụ khoa học công nghệ cấp cơ sở (chi hoạt động đoàn vào)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</si>
</sst>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#,##0.0"/>
  </numFmts>
  <fonts count="11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166" fontId="5" fillId="2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10" workbookViewId="0">
      <selection activeCell="E20" sqref="E20"/>
    </sheetView>
  </sheetViews>
  <sheetFormatPr defaultRowHeight="12.75" x14ac:dyDescent="0.2"/>
  <cols>
    <col min="1" max="1" width="6.75" style="26" customWidth="1"/>
    <col min="2" max="2" width="41" style="4" customWidth="1"/>
    <col min="3" max="4" width="12.5" style="27" customWidth="1"/>
    <col min="5" max="5" width="12.75" style="28" customWidth="1"/>
    <col min="6" max="6" width="13.5" style="3" hidden="1" customWidth="1"/>
    <col min="7" max="7" width="10.5" style="4" hidden="1" customWidth="1"/>
    <col min="8" max="8" width="13.125" style="4" hidden="1" customWidth="1"/>
    <col min="9" max="9" width="9" style="4" hidden="1" customWidth="1"/>
    <col min="10" max="10" width="11.375" style="4" hidden="1" customWidth="1"/>
    <col min="11" max="17" width="9" style="4" hidden="1" customWidth="1"/>
    <col min="18" max="16384" width="9" style="4"/>
  </cols>
  <sheetData>
    <row r="1" spans="1:17" s="2" customFormat="1" x14ac:dyDescent="0.2">
      <c r="A1" s="82" t="s">
        <v>0</v>
      </c>
      <c r="B1" s="82"/>
      <c r="C1" s="82"/>
      <c r="D1" s="82"/>
      <c r="E1" s="82"/>
      <c r="F1" s="1"/>
    </row>
    <row r="2" spans="1:17" s="2" customFormat="1" x14ac:dyDescent="0.2">
      <c r="A2" s="82" t="s">
        <v>32</v>
      </c>
      <c r="B2" s="82"/>
      <c r="C2" s="82"/>
      <c r="D2" s="82"/>
      <c r="E2" s="82"/>
      <c r="F2" s="1"/>
    </row>
    <row r="3" spans="1:17" s="2" customFormat="1" x14ac:dyDescent="0.2">
      <c r="A3" s="82" t="s">
        <v>1</v>
      </c>
      <c r="B3" s="82"/>
      <c r="C3" s="82"/>
      <c r="D3" s="82"/>
      <c r="E3" s="82"/>
      <c r="F3" s="1"/>
    </row>
    <row r="4" spans="1:17" s="2" customFormat="1" ht="32.25" customHeight="1" x14ac:dyDescent="0.2">
      <c r="A4" s="60"/>
      <c r="B4" s="60"/>
      <c r="C4" s="60"/>
      <c r="D4" s="60"/>
      <c r="E4" s="60"/>
      <c r="F4" s="1"/>
    </row>
    <row r="5" spans="1:17" ht="29.25" customHeight="1" x14ac:dyDescent="0.25">
      <c r="A5" s="83" t="s">
        <v>36</v>
      </c>
      <c r="B5" s="83"/>
      <c r="C5" s="83"/>
      <c r="D5" s="83"/>
      <c r="E5" s="83"/>
    </row>
    <row r="6" spans="1:17" ht="13.5" x14ac:dyDescent="0.2">
      <c r="A6" s="84"/>
      <c r="B6" s="84"/>
      <c r="C6" s="84"/>
      <c r="D6" s="84"/>
      <c r="E6" s="84"/>
      <c r="F6" s="74" t="s">
        <v>29</v>
      </c>
      <c r="G6" s="74"/>
      <c r="H6" s="74"/>
      <c r="I6" s="74"/>
      <c r="J6" s="76" t="s">
        <v>30</v>
      </c>
      <c r="K6" s="77"/>
      <c r="L6" s="77"/>
      <c r="M6" s="77"/>
      <c r="N6" s="79" t="s">
        <v>31</v>
      </c>
      <c r="O6" s="77"/>
      <c r="P6" s="77"/>
      <c r="Q6" s="77"/>
    </row>
    <row r="7" spans="1:17" s="7" customFormat="1" x14ac:dyDescent="0.2">
      <c r="A7" s="5"/>
      <c r="B7" s="5"/>
      <c r="C7" s="6"/>
      <c r="D7" s="6"/>
      <c r="E7" s="68" t="s">
        <v>23</v>
      </c>
      <c r="F7" s="75"/>
      <c r="G7" s="75"/>
      <c r="H7" s="75"/>
      <c r="I7" s="75"/>
      <c r="J7" s="78"/>
      <c r="K7" s="78"/>
      <c r="L7" s="78"/>
      <c r="M7" s="78"/>
      <c r="N7" s="78"/>
      <c r="O7" s="78"/>
      <c r="P7" s="78"/>
      <c r="Q7" s="78"/>
    </row>
    <row r="8" spans="1:17" s="8" customFormat="1" ht="18.75" customHeight="1" x14ac:dyDescent="0.25">
      <c r="A8" s="85" t="s">
        <v>2</v>
      </c>
      <c r="B8" s="85" t="s">
        <v>3</v>
      </c>
      <c r="C8" s="87" t="s">
        <v>26</v>
      </c>
      <c r="D8" s="87" t="s">
        <v>37</v>
      </c>
      <c r="E8" s="89" t="s">
        <v>35</v>
      </c>
      <c r="F8" s="92" t="s">
        <v>26</v>
      </c>
      <c r="G8" s="92" t="s">
        <v>37</v>
      </c>
      <c r="H8" s="94" t="s">
        <v>4</v>
      </c>
      <c r="I8" s="94"/>
      <c r="J8" s="95" t="s">
        <v>26</v>
      </c>
      <c r="K8" s="95" t="s">
        <v>37</v>
      </c>
      <c r="L8" s="91" t="s">
        <v>4</v>
      </c>
      <c r="M8" s="91"/>
      <c r="N8" s="92" t="s">
        <v>26</v>
      </c>
      <c r="O8" s="92" t="s">
        <v>37</v>
      </c>
      <c r="P8" s="94" t="s">
        <v>4</v>
      </c>
      <c r="Q8" s="94"/>
    </row>
    <row r="9" spans="1:17" s="8" customFormat="1" ht="47.25" x14ac:dyDescent="0.25">
      <c r="A9" s="86"/>
      <c r="B9" s="86"/>
      <c r="C9" s="88"/>
      <c r="D9" s="88"/>
      <c r="E9" s="90"/>
      <c r="F9" s="93"/>
      <c r="G9" s="93"/>
      <c r="H9" s="29" t="s">
        <v>5</v>
      </c>
      <c r="I9" s="29" t="s">
        <v>6</v>
      </c>
      <c r="J9" s="96"/>
      <c r="K9" s="96"/>
      <c r="L9" s="45" t="s">
        <v>5</v>
      </c>
      <c r="M9" s="45" t="s">
        <v>6</v>
      </c>
      <c r="N9" s="93"/>
      <c r="O9" s="93"/>
      <c r="P9" s="29" t="s">
        <v>5</v>
      </c>
      <c r="Q9" s="29" t="s">
        <v>6</v>
      </c>
    </row>
    <row r="10" spans="1:17" s="12" customFormat="1" ht="25.5" customHeight="1" x14ac:dyDescent="0.25">
      <c r="A10" s="69" t="s">
        <v>7</v>
      </c>
      <c r="B10" s="10" t="s">
        <v>8</v>
      </c>
      <c r="C10" s="11"/>
      <c r="D10" s="11"/>
      <c r="E10" s="9"/>
      <c r="F10" s="30"/>
      <c r="G10" s="30"/>
      <c r="H10" s="31"/>
      <c r="I10" s="31"/>
      <c r="J10" s="46"/>
      <c r="K10" s="46"/>
      <c r="L10" s="47"/>
      <c r="M10" s="47"/>
      <c r="N10" s="30"/>
      <c r="O10" s="30"/>
      <c r="P10" s="31"/>
      <c r="Q10" s="31"/>
    </row>
    <row r="11" spans="1:17" s="12" customFormat="1" ht="25.5" customHeight="1" x14ac:dyDescent="0.25">
      <c r="A11" s="69" t="s">
        <v>9</v>
      </c>
      <c r="B11" s="10" t="s">
        <v>10</v>
      </c>
      <c r="C11" s="13">
        <f>C12+C15+C25</f>
        <v>27290</v>
      </c>
      <c r="D11" s="13">
        <f>D12+D15+D25</f>
        <v>8444.9089999999997</v>
      </c>
      <c r="E11" s="9">
        <f>D11*100/C11</f>
        <v>30.94506779039941</v>
      </c>
      <c r="F11" s="32">
        <f>F12+F15+F25</f>
        <v>23657</v>
      </c>
      <c r="G11" s="32">
        <f>G12+G15+G25</f>
        <v>7474.2</v>
      </c>
      <c r="H11" s="31">
        <v>31.59</v>
      </c>
      <c r="I11" s="31">
        <v>139.81</v>
      </c>
      <c r="J11" s="48"/>
      <c r="K11" s="48"/>
      <c r="L11" s="47"/>
      <c r="M11" s="47"/>
      <c r="N11" s="32"/>
      <c r="O11" s="32"/>
      <c r="P11" s="31"/>
      <c r="Q11" s="31"/>
    </row>
    <row r="12" spans="1:17" s="12" customFormat="1" ht="25.5" customHeight="1" x14ac:dyDescent="0.25">
      <c r="A12" s="69">
        <v>1</v>
      </c>
      <c r="B12" s="10" t="s">
        <v>11</v>
      </c>
      <c r="C12" s="13">
        <f>C13+C14</f>
        <v>12100</v>
      </c>
      <c r="D12" s="13">
        <f>D13+D14</f>
        <v>2693</v>
      </c>
      <c r="E12" s="9">
        <f t="shared" ref="E12:E24" si="0">D12*100/C12</f>
        <v>22.256198347107439</v>
      </c>
      <c r="F12" s="32">
        <f>F13+F14</f>
        <v>12100</v>
      </c>
      <c r="G12" s="32">
        <f>G13+G14</f>
        <v>2693</v>
      </c>
      <c r="H12" s="31">
        <v>22.26</v>
      </c>
      <c r="I12" s="31">
        <v>88.32</v>
      </c>
      <c r="J12" s="48"/>
      <c r="K12" s="48"/>
      <c r="L12" s="47"/>
      <c r="M12" s="47"/>
      <c r="N12" s="32"/>
      <c r="O12" s="32"/>
      <c r="P12" s="31"/>
      <c r="Q12" s="31"/>
    </row>
    <row r="13" spans="1:17" s="16" customFormat="1" ht="25.5" customHeight="1" x14ac:dyDescent="0.25">
      <c r="A13" s="70" t="s">
        <v>12</v>
      </c>
      <c r="B13" s="14" t="s">
        <v>13</v>
      </c>
      <c r="C13" s="15">
        <f>F13+J13+N13</f>
        <v>8785</v>
      </c>
      <c r="D13" s="15">
        <f>G13+K13+O13</f>
        <v>1980</v>
      </c>
      <c r="E13" s="9">
        <f t="shared" si="0"/>
        <v>22.538417757541264</v>
      </c>
      <c r="F13" s="33">
        <v>8785</v>
      </c>
      <c r="G13" s="33">
        <v>1980</v>
      </c>
      <c r="H13" s="34">
        <v>22.54</v>
      </c>
      <c r="I13" s="33">
        <v>78</v>
      </c>
      <c r="J13" s="49"/>
      <c r="K13" s="49"/>
      <c r="L13" s="50"/>
      <c r="M13" s="49"/>
      <c r="N13" s="33"/>
      <c r="O13" s="33"/>
      <c r="P13" s="34"/>
      <c r="Q13" s="33"/>
    </row>
    <row r="14" spans="1:17" s="16" customFormat="1" ht="25.5" customHeight="1" x14ac:dyDescent="0.25">
      <c r="A14" s="70" t="s">
        <v>14</v>
      </c>
      <c r="B14" s="14" t="s">
        <v>15</v>
      </c>
      <c r="C14" s="15">
        <f>F14+J14+N14</f>
        <v>3315</v>
      </c>
      <c r="D14" s="15">
        <f>G14+K14+O14</f>
        <v>713</v>
      </c>
      <c r="E14" s="9">
        <f t="shared" si="0"/>
        <v>21.508295625942687</v>
      </c>
      <c r="F14" s="33">
        <v>3315</v>
      </c>
      <c r="G14" s="33">
        <v>713</v>
      </c>
      <c r="H14" s="34">
        <v>21.51</v>
      </c>
      <c r="I14" s="33">
        <v>141</v>
      </c>
      <c r="J14" s="49"/>
      <c r="K14" s="49"/>
      <c r="L14" s="50"/>
      <c r="M14" s="49"/>
      <c r="N14" s="33"/>
      <c r="O14" s="33"/>
      <c r="P14" s="34"/>
      <c r="Q14" s="33"/>
    </row>
    <row r="15" spans="1:17" s="12" customFormat="1" ht="25.5" customHeight="1" x14ac:dyDescent="0.25">
      <c r="A15" s="69">
        <v>2</v>
      </c>
      <c r="B15" s="10" t="s">
        <v>16</v>
      </c>
      <c r="C15" s="13">
        <f>C16+C22+C23+C24</f>
        <v>5190</v>
      </c>
      <c r="D15" s="13">
        <f>D16+D22+D23+D24</f>
        <v>1126.9090000000001</v>
      </c>
      <c r="E15" s="9">
        <f t="shared" si="0"/>
        <v>21.713082851637768</v>
      </c>
      <c r="F15" s="32">
        <f>F16+F22+F23+F24</f>
        <v>1557</v>
      </c>
      <c r="G15" s="61">
        <f>G16+G22+G23+G24</f>
        <v>156.19999999999999</v>
      </c>
      <c r="H15" s="31">
        <v>10.029999999999999</v>
      </c>
      <c r="I15" s="31">
        <v>118.33</v>
      </c>
      <c r="J15" s="48"/>
      <c r="K15" s="48"/>
      <c r="L15" s="47"/>
      <c r="M15" s="47"/>
      <c r="N15" s="32"/>
      <c r="O15" s="32"/>
      <c r="P15" s="31"/>
      <c r="Q15" s="31"/>
    </row>
    <row r="16" spans="1:17" s="16" customFormat="1" ht="25.5" customHeight="1" x14ac:dyDescent="0.25">
      <c r="A16" s="70" t="s">
        <v>17</v>
      </c>
      <c r="B16" s="14" t="s">
        <v>18</v>
      </c>
      <c r="C16" s="15">
        <f>SUM(C17:C21)</f>
        <v>1557</v>
      </c>
      <c r="D16" s="63">
        <f>SUM(D17:D21)</f>
        <v>156.19999999999999</v>
      </c>
      <c r="E16" s="73">
        <f t="shared" si="0"/>
        <v>10.032113037893383</v>
      </c>
      <c r="F16" s="33">
        <f>SUM(F17:F21)</f>
        <v>1557</v>
      </c>
      <c r="G16" s="64">
        <v>156.19999999999999</v>
      </c>
      <c r="H16" s="34">
        <v>10.029999999999999</v>
      </c>
      <c r="I16" s="35">
        <v>118.33</v>
      </c>
      <c r="J16" s="49"/>
      <c r="K16" s="49"/>
      <c r="L16" s="50"/>
      <c r="M16" s="51"/>
      <c r="N16" s="33"/>
      <c r="O16" s="33"/>
      <c r="P16" s="34"/>
      <c r="Q16" s="35"/>
    </row>
    <row r="17" spans="1:17" s="19" customFormat="1" ht="25.5" customHeight="1" x14ac:dyDescent="0.25">
      <c r="A17" s="71"/>
      <c r="B17" s="17" t="s">
        <v>28</v>
      </c>
      <c r="C17" s="18"/>
      <c r="D17" s="18"/>
      <c r="E17" s="9"/>
      <c r="F17" s="36"/>
      <c r="G17" s="36"/>
      <c r="H17" s="36"/>
      <c r="I17" s="36"/>
      <c r="J17" s="52"/>
      <c r="K17" s="52"/>
      <c r="L17" s="52"/>
      <c r="M17" s="52"/>
      <c r="N17" s="36"/>
      <c r="O17" s="36"/>
      <c r="P17" s="36"/>
      <c r="Q17" s="36"/>
    </row>
    <row r="18" spans="1:17" s="19" customFormat="1" ht="31.5" x14ac:dyDescent="0.25">
      <c r="A18" s="71"/>
      <c r="B18" s="17" t="s">
        <v>24</v>
      </c>
      <c r="C18" s="18">
        <f>F18</f>
        <v>480</v>
      </c>
      <c r="D18" s="18">
        <f>G18</f>
        <v>0</v>
      </c>
      <c r="E18" s="72"/>
      <c r="F18" s="36">
        <v>480</v>
      </c>
      <c r="G18" s="36">
        <v>0</v>
      </c>
      <c r="H18" s="36">
        <v>0</v>
      </c>
      <c r="I18" s="37"/>
      <c r="J18" s="52"/>
      <c r="K18" s="52"/>
      <c r="L18" s="52"/>
      <c r="M18" s="53"/>
      <c r="N18" s="36"/>
      <c r="O18" s="36"/>
      <c r="P18" s="36"/>
      <c r="Q18" s="37"/>
    </row>
    <row r="19" spans="1:17" s="19" customFormat="1" ht="15.75" x14ac:dyDescent="0.25">
      <c r="A19" s="71"/>
      <c r="B19" s="17" t="s">
        <v>25</v>
      </c>
      <c r="C19" s="18">
        <f t="shared" ref="C19:D21" si="1">F19</f>
        <v>427</v>
      </c>
      <c r="D19" s="18">
        <f t="shared" si="1"/>
        <v>0</v>
      </c>
      <c r="E19" s="97">
        <f t="shared" si="0"/>
        <v>0</v>
      </c>
      <c r="F19" s="36">
        <v>427</v>
      </c>
      <c r="G19" s="38"/>
      <c r="H19" s="38"/>
      <c r="I19" s="39"/>
      <c r="J19" s="52"/>
      <c r="K19" s="54"/>
      <c r="L19" s="54"/>
      <c r="M19" s="55"/>
      <c r="N19" s="36"/>
      <c r="O19" s="38"/>
      <c r="P19" s="38"/>
      <c r="Q19" s="39"/>
    </row>
    <row r="20" spans="1:17" s="19" customFormat="1" ht="31.5" x14ac:dyDescent="0.25">
      <c r="A20" s="71"/>
      <c r="B20" s="17" t="s">
        <v>38</v>
      </c>
      <c r="C20" s="18">
        <f>F20</f>
        <v>600</v>
      </c>
      <c r="D20" s="18">
        <f t="shared" si="1"/>
        <v>153</v>
      </c>
      <c r="E20" s="99">
        <f t="shared" ref="E20:E21" si="2">H20</f>
        <v>25.5</v>
      </c>
      <c r="F20" s="36">
        <v>600</v>
      </c>
      <c r="G20" s="36">
        <v>153</v>
      </c>
      <c r="H20" s="38">
        <v>25.5</v>
      </c>
      <c r="I20" s="39"/>
      <c r="J20" s="52"/>
      <c r="K20" s="54"/>
      <c r="L20" s="54"/>
      <c r="M20" s="55"/>
      <c r="N20" s="36"/>
      <c r="O20" s="38"/>
      <c r="P20" s="38"/>
      <c r="Q20" s="39"/>
    </row>
    <row r="21" spans="1:17" s="19" customFormat="1" ht="31.5" x14ac:dyDescent="0.25">
      <c r="A21" s="71"/>
      <c r="B21" s="17" t="s">
        <v>39</v>
      </c>
      <c r="C21" s="18">
        <f>F21</f>
        <v>50</v>
      </c>
      <c r="D21" s="98">
        <f t="shared" si="1"/>
        <v>3.2</v>
      </c>
      <c r="E21" s="100">
        <f t="shared" si="2"/>
        <v>6</v>
      </c>
      <c r="F21" s="36">
        <v>50</v>
      </c>
      <c r="G21" s="38">
        <v>3.2</v>
      </c>
      <c r="H21" s="38">
        <v>6</v>
      </c>
      <c r="I21" s="39"/>
      <c r="J21" s="52"/>
      <c r="K21" s="54"/>
      <c r="L21" s="54"/>
      <c r="M21" s="55"/>
      <c r="N21" s="36"/>
      <c r="O21" s="38"/>
      <c r="P21" s="38"/>
      <c r="Q21" s="39"/>
    </row>
    <row r="22" spans="1:17" s="16" customFormat="1" ht="23.25" customHeight="1" x14ac:dyDescent="0.25">
      <c r="A22" s="70" t="s">
        <v>19</v>
      </c>
      <c r="B22" s="14" t="s">
        <v>20</v>
      </c>
      <c r="C22" s="15">
        <f>F22+J22+N22</f>
        <v>3633</v>
      </c>
      <c r="D22" s="63">
        <f>G22+K22+O22</f>
        <v>970.70900000000006</v>
      </c>
      <c r="E22" s="9">
        <f t="shared" si="0"/>
        <v>26.719212771813929</v>
      </c>
      <c r="F22" s="33"/>
      <c r="G22" s="40"/>
      <c r="H22" s="33"/>
      <c r="I22" s="41"/>
      <c r="J22" s="49">
        <v>1890</v>
      </c>
      <c r="K22" s="65">
        <v>540</v>
      </c>
      <c r="L22" s="49">
        <v>94</v>
      </c>
      <c r="M22" s="57">
        <v>110</v>
      </c>
      <c r="N22" s="33">
        <v>1743</v>
      </c>
      <c r="O22" s="40">
        <v>430.709</v>
      </c>
      <c r="P22" s="33">
        <v>70</v>
      </c>
      <c r="Q22" s="41"/>
    </row>
    <row r="23" spans="1:17" s="16" customFormat="1" ht="23.25" customHeight="1" x14ac:dyDescent="0.25">
      <c r="A23" s="70" t="s">
        <v>33</v>
      </c>
      <c r="B23" s="14" t="s">
        <v>27</v>
      </c>
      <c r="C23" s="15"/>
      <c r="D23" s="15"/>
      <c r="E23" s="9"/>
      <c r="F23" s="33"/>
      <c r="G23" s="40"/>
      <c r="H23" s="34"/>
      <c r="I23" s="42"/>
      <c r="J23" s="49"/>
      <c r="K23" s="56"/>
      <c r="L23" s="50"/>
      <c r="M23" s="58"/>
      <c r="N23" s="33"/>
      <c r="O23" s="40"/>
      <c r="P23" s="34"/>
      <c r="Q23" s="42"/>
    </row>
    <row r="24" spans="1:17" s="16" customFormat="1" ht="23.25" customHeight="1" x14ac:dyDescent="0.25">
      <c r="A24" s="70" t="s">
        <v>34</v>
      </c>
      <c r="B24" s="14" t="s">
        <v>21</v>
      </c>
      <c r="C24" s="15"/>
      <c r="D24" s="63"/>
      <c r="E24" s="9"/>
      <c r="F24" s="33"/>
      <c r="G24" s="64"/>
      <c r="H24" s="33"/>
      <c r="I24" s="43"/>
      <c r="J24" s="49"/>
      <c r="K24" s="49"/>
      <c r="L24" s="49"/>
      <c r="M24" s="59"/>
      <c r="N24" s="33"/>
      <c r="O24" s="33"/>
      <c r="P24" s="33"/>
      <c r="Q24" s="43"/>
    </row>
    <row r="25" spans="1:17" s="12" customFormat="1" ht="23.25" customHeight="1" x14ac:dyDescent="0.25">
      <c r="A25" s="69">
        <v>3</v>
      </c>
      <c r="B25" s="10" t="s">
        <v>22</v>
      </c>
      <c r="C25" s="13">
        <f>F25</f>
        <v>10000</v>
      </c>
      <c r="D25" s="13">
        <f t="shared" ref="D25:E25" si="3">G25</f>
        <v>4625</v>
      </c>
      <c r="E25" s="73">
        <f t="shared" si="3"/>
        <v>46.25</v>
      </c>
      <c r="F25" s="32">
        <v>10000</v>
      </c>
      <c r="G25" s="32">
        <v>4625</v>
      </c>
      <c r="H25" s="61">
        <v>46.25</v>
      </c>
      <c r="I25" s="66"/>
      <c r="J25" s="48">
        <v>10000</v>
      </c>
      <c r="K25" s="48">
        <v>0</v>
      </c>
      <c r="L25" s="62">
        <v>0</v>
      </c>
      <c r="M25" s="67">
        <v>0</v>
      </c>
      <c r="N25" s="32"/>
      <c r="O25" s="32"/>
      <c r="P25" s="31"/>
      <c r="Q25" s="44"/>
    </row>
    <row r="27" spans="1:17" s="21" customFormat="1" ht="15.75" x14ac:dyDescent="0.25">
      <c r="A27" s="20"/>
      <c r="C27" s="22"/>
      <c r="D27" s="80"/>
      <c r="E27" s="80"/>
      <c r="F27" s="23"/>
    </row>
    <row r="28" spans="1:17" s="21" customFormat="1" ht="15.75" x14ac:dyDescent="0.25">
      <c r="A28" s="20"/>
      <c r="C28" s="22"/>
      <c r="D28" s="81"/>
      <c r="E28" s="81"/>
      <c r="F28" s="23"/>
    </row>
    <row r="29" spans="1:17" s="21" customFormat="1" ht="15.75" x14ac:dyDescent="0.25">
      <c r="A29" s="20"/>
      <c r="C29" s="22"/>
      <c r="D29" s="24"/>
      <c r="E29" s="24"/>
      <c r="F29" s="23"/>
    </row>
    <row r="30" spans="1:17" s="21" customFormat="1" ht="15.75" x14ac:dyDescent="0.25">
      <c r="A30" s="20"/>
      <c r="C30" s="23"/>
      <c r="D30" s="22"/>
      <c r="E30" s="25"/>
      <c r="F30" s="23"/>
    </row>
    <row r="31" spans="1:17" s="21" customFormat="1" ht="15.75" x14ac:dyDescent="0.25">
      <c r="A31" s="20"/>
      <c r="C31" s="23"/>
      <c r="D31" s="22"/>
      <c r="E31" s="25"/>
      <c r="F31" s="23"/>
    </row>
    <row r="32" spans="1:17" s="21" customFormat="1" ht="15.75" x14ac:dyDescent="0.25">
      <c r="A32" s="20"/>
      <c r="C32" s="22"/>
      <c r="D32" s="22"/>
      <c r="E32" s="25"/>
      <c r="F32" s="23"/>
    </row>
    <row r="33" spans="1:6" s="21" customFormat="1" ht="15.75" x14ac:dyDescent="0.25">
      <c r="A33" s="20"/>
      <c r="C33" s="22"/>
      <c r="D33" s="81"/>
      <c r="E33" s="81"/>
      <c r="F33" s="23"/>
    </row>
  </sheetData>
  <mergeCells count="25">
    <mergeCell ref="D33:E33"/>
    <mergeCell ref="A1:E1"/>
    <mergeCell ref="A2:E2"/>
    <mergeCell ref="A3:E3"/>
    <mergeCell ref="A5:E5"/>
    <mergeCell ref="A6:E6"/>
    <mergeCell ref="A8:A9"/>
    <mergeCell ref="B8:B9"/>
    <mergeCell ref="C8:C9"/>
    <mergeCell ref="D8:D9"/>
    <mergeCell ref="E8:E9"/>
    <mergeCell ref="F6:I7"/>
    <mergeCell ref="J6:M7"/>
    <mergeCell ref="N6:Q7"/>
    <mergeCell ref="D27:E27"/>
    <mergeCell ref="D28:E28"/>
    <mergeCell ref="L8:M8"/>
    <mergeCell ref="N8:N9"/>
    <mergeCell ref="O8:O9"/>
    <mergeCell ref="P8:Q8"/>
    <mergeCell ref="F8:F9"/>
    <mergeCell ref="G8:G9"/>
    <mergeCell ref="H8:I8"/>
    <mergeCell ref="J8:J9"/>
    <mergeCell ref="K8:K9"/>
  </mergeCells>
  <pageMargins left="0.55000000000000004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QUY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2018-12-11T06:34:07Z</cp:lastPrinted>
  <dcterms:created xsi:type="dcterms:W3CDTF">2017-10-09T07:57:14Z</dcterms:created>
  <dcterms:modified xsi:type="dcterms:W3CDTF">2018-12-11T06:42:22Z</dcterms:modified>
</cp:coreProperties>
</file>